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2009" sheetId="1" r:id="rId1"/>
    <sheet name="2010" sheetId="2" r:id="rId2"/>
    <sheet name="2011" sheetId="3" r:id="rId3"/>
    <sheet name="2012" sheetId="4" r:id="rId4"/>
  </sheets>
  <externalReferences>
    <externalReference r:id="rId7"/>
  </externalReferences>
  <definedNames>
    <definedName name="_xlnm.Print_Area" localSheetId="0">'2009'!$B$2:$M$30</definedName>
    <definedName name="_xlnm.Print_Area" localSheetId="1">'2010'!$B$2:$M$30</definedName>
    <definedName name="_xlnm.Print_Area" localSheetId="2">'2011'!$B$2:$M$32</definedName>
    <definedName name="_xlnm.Print_Area" localSheetId="3">'2012'!$A$2:$L$29</definedName>
  </definedNames>
  <calcPr fullCalcOnLoad="1"/>
</workbook>
</file>

<file path=xl/sharedStrings.xml><?xml version="1.0" encoding="utf-8"?>
<sst xmlns="http://schemas.openxmlformats.org/spreadsheetml/2006/main" count="131" uniqueCount="54">
  <si>
    <t>TÜRKİYE</t>
  </si>
  <si>
    <t>GİDERLER</t>
  </si>
  <si>
    <t>1.Emekli Aylıkları</t>
  </si>
  <si>
    <t>3.Evlenme Yardımları</t>
  </si>
  <si>
    <t>2.Dul ve Yetim Aylıkları</t>
  </si>
  <si>
    <t>Primlerden Ayrılan %12 Fon</t>
  </si>
  <si>
    <t>GELİRLER</t>
  </si>
  <si>
    <t>TOPLAM</t>
  </si>
  <si>
    <t>642 Faiz Gelirleri</t>
  </si>
  <si>
    <t>679 Diğer Olağandışı Gelir ve Karlar</t>
  </si>
  <si>
    <t>1.Mevduat Faizleri</t>
  </si>
  <si>
    <t>2.Bağış ve Yardımlar</t>
  </si>
  <si>
    <t>1.Sair Gelirler</t>
  </si>
  <si>
    <t>ODALAR, BORSALAR VE BİRLİK PERSONELİ SİGORTA VE EMEKLİ SANDIĞI VAKFI</t>
  </si>
  <si>
    <t>(TL)</t>
  </si>
  <si>
    <t>2.Gecikme Faizleri</t>
  </si>
  <si>
    <t>31.12.2011 GELİR-GİDER HESABI</t>
  </si>
  <si>
    <t>792 Personel Giderleri</t>
  </si>
  <si>
    <t>799 Emekli Sağlık ve Ölüm Yardımları</t>
  </si>
  <si>
    <t>799 Çalışan Üyeye Sağlık Yardımları</t>
  </si>
  <si>
    <t>793 Dışarıdan Sağ. Fayda ve Hiz. Hs.</t>
  </si>
  <si>
    <t>794 Çeşitli Giderler Hs.</t>
  </si>
  <si>
    <t>795 Vergi Resim ve Harçlar Hs.</t>
  </si>
  <si>
    <t xml:space="preserve">2011 Yılı Gelir Fazlası </t>
  </si>
  <si>
    <t>600 Prim Gelirleri</t>
  </si>
  <si>
    <t>649 Kira Gelirleri</t>
  </si>
  <si>
    <t>549 %1 Pay Gelir Hesabı</t>
  </si>
  <si>
    <t>4.SSK Hissesi</t>
  </si>
  <si>
    <t>5.T.C. Emekli Sandığı Hissesi</t>
  </si>
  <si>
    <t>6.Bağ-Kur Genel Müd. Hissesi</t>
  </si>
  <si>
    <t>7.Diğer Sandıklar</t>
  </si>
  <si>
    <t>799 Tahsisler</t>
  </si>
  <si>
    <t>31.12.2012 GELİR-GİDER HESABI</t>
  </si>
  <si>
    <t>799.01 Tahsisler</t>
  </si>
  <si>
    <t>600.01 Prim Gelirleri</t>
  </si>
  <si>
    <t>4.Sosyal Yardımlar</t>
  </si>
  <si>
    <t>5.SSK Hissesi</t>
  </si>
  <si>
    <t>649.01 Kira Gelirleri</t>
  </si>
  <si>
    <t>6.T.C. Emekli Sandığı Hissesi</t>
  </si>
  <si>
    <t>7.Bağ-Kur Genel Müd. Hissesi</t>
  </si>
  <si>
    <t>8.Diğer Sandıklar</t>
  </si>
  <si>
    <t>799.02 Emekli Sağlık ve Ölüm Yardımları</t>
  </si>
  <si>
    <t>799.03 Çalışan Üyeye Sağlık Yardımları</t>
  </si>
  <si>
    <t>2012 Yılı Gider Fazlası</t>
  </si>
  <si>
    <t>549 % 1 Pay Gelir Hesabı</t>
  </si>
  <si>
    <t>792.01 Personel Giderleri</t>
  </si>
  <si>
    <t>794.06 Yönetim Giderleri</t>
  </si>
  <si>
    <t>2012 Yılı Gelir Fazlası</t>
  </si>
  <si>
    <t>31.12.2009 GELİR-GİDER HESABI</t>
  </si>
  <si>
    <t>2009 Yılı Gider Fazlası</t>
  </si>
  <si>
    <t>794.03 Gayrimenkul Giderleri</t>
  </si>
  <si>
    <t>794.04 Demirbaş Giderleri</t>
  </si>
  <si>
    <t>31.12.2010 GELİR-GİDER HESABI</t>
  </si>
  <si>
    <t>2010 Yılı Gider Fazlası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</si>
</sst>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;[Red]#,##0.00"/>
    <numFmt numFmtId="165" formatCode="#,##0.00_ ;[Red]\-#,##0.00\ "/>
    <numFmt numFmtId="166" formatCode="#,##0_ ;[Red]\-#,##0\ 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#,##0.0"/>
    <numFmt numFmtId="171" formatCode="#,##0;[Red]#,##0"/>
    <numFmt numFmtId="172" formatCode="[$-41F]dd\ mmmm\ yyyy\ dddd"/>
    <numFmt numFmtId="173" formatCode="[$-41F]mmmm\ yy;@"/>
    <numFmt numFmtId="174" formatCode="#,##0.00_ ;\-#,##0.00\ "/>
  </numFmts>
  <fonts count="7">
    <font>
      <sz val="10"/>
      <name val="Arial Tur"/>
      <family val="0"/>
    </font>
    <font>
      <sz val="8"/>
      <name val="Arial Tur"/>
      <family val="0"/>
    </font>
    <font>
      <b/>
      <sz val="16"/>
      <name val="Arial Tur"/>
      <family val="0"/>
    </font>
    <font>
      <b/>
      <sz val="14"/>
      <name val="Arial Tur"/>
      <family val="0"/>
    </font>
    <font>
      <u val="single"/>
      <sz val="8"/>
      <color indexed="36"/>
      <name val="Arial Tur"/>
      <family val="0"/>
    </font>
    <font>
      <u val="single"/>
      <sz val="8"/>
      <color indexed="12"/>
      <name val="Arial Tu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0" fontId="0" fillId="0" borderId="1" xfId="0" applyBorder="1" applyAlignment="1">
      <alignment/>
    </xf>
    <xf numFmtId="43" fontId="0" fillId="0" borderId="2" xfId="15" applyBorder="1" applyAlignment="1">
      <alignment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0" fontId="0" fillId="0" borderId="4" xfId="0" applyBorder="1" applyAlignment="1">
      <alignment/>
    </xf>
    <xf numFmtId="43" fontId="0" fillId="0" borderId="4" xfId="15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3" fillId="0" borderId="8" xfId="0" applyFont="1" applyBorder="1" applyAlignment="1">
      <alignment/>
    </xf>
    <xf numFmtId="43" fontId="2" fillId="0" borderId="9" xfId="15" applyFont="1" applyBorder="1" applyAlignment="1">
      <alignment/>
    </xf>
    <xf numFmtId="0" fontId="0" fillId="0" borderId="10" xfId="0" applyBorder="1" applyAlignment="1">
      <alignment/>
    </xf>
    <xf numFmtId="43" fontId="2" fillId="0" borderId="11" xfId="15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43" fontId="2" fillId="0" borderId="12" xfId="15" applyFont="1" applyBorder="1" applyAlignment="1">
      <alignment/>
    </xf>
    <xf numFmtId="0" fontId="0" fillId="0" borderId="13" xfId="0" applyBorder="1" applyAlignment="1">
      <alignment/>
    </xf>
    <xf numFmtId="43" fontId="2" fillId="0" borderId="14" xfId="15" applyFont="1" applyBorder="1" applyAlignment="1">
      <alignment/>
    </xf>
    <xf numFmtId="0" fontId="0" fillId="0" borderId="15" xfId="0" applyBorder="1" applyAlignment="1">
      <alignment/>
    </xf>
    <xf numFmtId="43" fontId="2" fillId="0" borderId="16" xfId="15" applyFont="1" applyBorder="1" applyAlignment="1">
      <alignment/>
    </xf>
    <xf numFmtId="0" fontId="3" fillId="0" borderId="13" xfId="0" applyFont="1" applyBorder="1" applyAlignment="1">
      <alignment/>
    </xf>
    <xf numFmtId="43" fontId="2" fillId="0" borderId="14" xfId="15" applyFont="1" applyBorder="1" applyAlignment="1">
      <alignment/>
    </xf>
    <xf numFmtId="43" fontId="0" fillId="0" borderId="11" xfId="0" applyNumberFormat="1" applyBorder="1" applyAlignment="1">
      <alignment/>
    </xf>
    <xf numFmtId="4" fontId="6" fillId="0" borderId="0" xfId="0" applyNumberFormat="1" applyFont="1" applyAlignment="1">
      <alignment/>
    </xf>
    <xf numFmtId="13" fontId="0" fillId="0" borderId="0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0" xfId="15" applyBorder="1" applyAlignment="1">
      <alignment/>
    </xf>
    <xf numFmtId="43" fontId="0" fillId="0" borderId="4" xfId="15" applyBorder="1" applyAlignment="1">
      <alignment/>
    </xf>
    <xf numFmtId="4" fontId="6" fillId="0" borderId="0" xfId="0" applyNumberFormat="1" applyFont="1" applyAlignment="1">
      <alignment horizontal="left" indent="4"/>
    </xf>
    <xf numFmtId="0" fontId="2" fillId="0" borderId="1" xfId="0" applyFont="1" applyBorder="1" applyAlignment="1">
      <alignment/>
    </xf>
    <xf numFmtId="43" fontId="2" fillId="0" borderId="9" xfId="15" applyFont="1" applyBorder="1" applyAlignment="1">
      <alignment/>
    </xf>
    <xf numFmtId="43" fontId="0" fillId="0" borderId="2" xfId="15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17" xfId="0" applyFont="1" applyBorder="1" applyAlignment="1">
      <alignment/>
    </xf>
    <xf numFmtId="43" fontId="2" fillId="0" borderId="18" xfId="15" applyFont="1" applyBorder="1" applyAlignment="1">
      <alignment/>
    </xf>
    <xf numFmtId="0" fontId="0" fillId="0" borderId="19" xfId="0" applyBorder="1" applyAlignment="1">
      <alignment/>
    </xf>
    <xf numFmtId="43" fontId="2" fillId="0" borderId="20" xfId="15" applyFont="1" applyBorder="1" applyAlignment="1">
      <alignment/>
    </xf>
    <xf numFmtId="0" fontId="0" fillId="0" borderId="21" xfId="0" applyBorder="1" applyAlignment="1">
      <alignment/>
    </xf>
    <xf numFmtId="43" fontId="2" fillId="0" borderId="22" xfId="15" applyFont="1" applyBorder="1" applyAlignment="1">
      <alignment/>
    </xf>
    <xf numFmtId="0" fontId="0" fillId="0" borderId="23" xfId="0" applyBorder="1" applyAlignment="1">
      <alignment/>
    </xf>
    <xf numFmtId="43" fontId="2" fillId="0" borderId="24" xfId="15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43" fontId="2" fillId="0" borderId="18" xfId="15" applyFont="1" applyBorder="1" applyAlignment="1">
      <alignment/>
    </xf>
    <xf numFmtId="43" fontId="2" fillId="0" borderId="22" xfId="15" applyFont="1" applyBorder="1" applyAlignment="1">
      <alignment/>
    </xf>
    <xf numFmtId="0" fontId="0" fillId="0" borderId="20" xfId="0" applyBorder="1" applyAlignment="1">
      <alignment/>
    </xf>
    <xf numFmtId="43" fontId="2" fillId="0" borderId="20" xfId="15" applyFont="1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17\Desktop\2012%20GEL&#304;R%20G&#304;DER%20DURU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OCAK  "/>
      <sheetName val="11 ŞUB  "/>
      <sheetName val="2011 MART "/>
      <sheetName val="11 NİS"/>
      <sheetName val="11 MAY"/>
      <sheetName val="11 HAZİ"/>
      <sheetName val="11 tem"/>
      <sheetName val="ağs 11"/>
      <sheetName val="eyl11"/>
      <sheetName val="ek11"/>
      <sheetName val="kas11"/>
      <sheetName val="Ar 2011"/>
      <sheetName val="11 YIL S tahm"/>
      <sheetName val="2010 GEL-GİD"/>
      <sheetName val="YK RAP"/>
      <sheetName val="YK RAP (3)"/>
      <sheetName val="AÇILIŞ"/>
      <sheetName val="Oc 12"/>
      <sheetName val="ŞUB12"/>
      <sheetName val="MART12"/>
      <sheetName val="NİS12"/>
      <sheetName val="MAY12"/>
      <sheetName val="HAZ12"/>
      <sheetName val="Temm12"/>
      <sheetName val="Ağs12"/>
      <sheetName val="ey12"/>
      <sheetName val="ek12"/>
      <sheetName val="kas12"/>
      <sheetName val="ar12"/>
      <sheetName val="AÇILIŞ (2)"/>
      <sheetName val="2008"/>
      <sheetName val="2009"/>
      <sheetName val="2010"/>
      <sheetName val="2011 GEL-GİD"/>
      <sheetName val="2012 GEL-GİD"/>
      <sheetName val="Sayfa1"/>
      <sheetName val="YK R4"/>
      <sheetName val="YK R"/>
      <sheetName val="YK R (2)"/>
      <sheetName val="GENEL D"/>
      <sheetName val="Em.sağ.yrd"/>
      <sheetName val="oc13"/>
      <sheetName val="ŞUB13"/>
      <sheetName val="mar13"/>
      <sheetName val="nis13"/>
      <sheetName val="GENEL D13"/>
      <sheetName val="2013 GEL-GİD"/>
      <sheetName val="2014 tah"/>
    </sheetNames>
    <sheetDataSet>
      <sheetData sheetId="28">
        <row r="17">
          <cell r="F17">
            <v>11145970.250000002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0"/>
  <sheetViews>
    <sheetView tabSelected="1" view="pageBreakPreview" zoomScale="90" zoomScaleNormal="75" zoomScaleSheetLayoutView="90" workbookViewId="0" topLeftCell="B1">
      <selection activeCell="C8" sqref="C8"/>
    </sheetView>
  </sheetViews>
  <sheetFormatPr defaultColWidth="9.00390625" defaultRowHeight="12.75"/>
  <cols>
    <col min="2" max="2" width="2.375" style="0" customWidth="1"/>
    <col min="6" max="6" width="19.375" style="0" customWidth="1"/>
    <col min="7" max="7" width="28.375" style="0" bestFit="1" customWidth="1"/>
    <col min="8" max="8" width="2.375" style="0" customWidth="1"/>
    <col min="12" max="12" width="18.875" style="0" bestFit="1" customWidth="1"/>
    <col min="13" max="13" width="28.375" style="0" bestFit="1" customWidth="1"/>
  </cols>
  <sheetData>
    <row r="1" ht="8.25" customHeight="1"/>
    <row r="2" spans="2:13" ht="20.2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3" ht="20.25">
      <c r="B3" s="56" t="s">
        <v>13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3" ht="20.25">
      <c r="B4" s="56" t="s">
        <v>48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6" spans="2:13" ht="20.25">
      <c r="B6" s="36" t="s">
        <v>1</v>
      </c>
      <c r="C6" s="32"/>
      <c r="D6" s="32"/>
      <c r="E6" s="32"/>
      <c r="F6" s="32"/>
      <c r="G6" s="37" t="s">
        <v>14</v>
      </c>
      <c r="H6" s="36" t="s">
        <v>6</v>
      </c>
      <c r="I6" s="32"/>
      <c r="J6" s="32"/>
      <c r="K6" s="32"/>
      <c r="L6" s="32"/>
      <c r="M6" s="37" t="s">
        <v>14</v>
      </c>
    </row>
    <row r="7" spans="2:13" ht="20.25">
      <c r="B7" s="38" t="s">
        <v>33</v>
      </c>
      <c r="C7" s="3"/>
      <c r="D7" s="3"/>
      <c r="E7" s="3"/>
      <c r="F7" s="3"/>
      <c r="G7" s="39">
        <f>SUM(F8:F15)</f>
        <v>43421892.99999996</v>
      </c>
      <c r="H7" s="38" t="s">
        <v>34</v>
      </c>
      <c r="I7" s="3"/>
      <c r="J7" s="3"/>
      <c r="K7" s="3"/>
      <c r="L7" s="3"/>
      <c r="M7" s="39">
        <v>54939272.84</v>
      </c>
    </row>
    <row r="8" spans="2:13" ht="20.25">
      <c r="B8" s="40"/>
      <c r="C8" s="1" t="s">
        <v>2</v>
      </c>
      <c r="D8" s="1"/>
      <c r="E8" s="1"/>
      <c r="F8" s="29">
        <v>32496939.769999966</v>
      </c>
      <c r="G8" s="41"/>
      <c r="H8" s="40"/>
      <c r="I8" s="1"/>
      <c r="J8" s="1"/>
      <c r="K8" s="1"/>
      <c r="L8" s="29"/>
      <c r="M8" s="41"/>
    </row>
    <row r="9" spans="2:13" ht="20.25">
      <c r="B9" s="40"/>
      <c r="C9" s="1" t="s">
        <v>4</v>
      </c>
      <c r="D9" s="1"/>
      <c r="E9" s="1"/>
      <c r="F9" s="29">
        <v>6418922.879999999</v>
      </c>
      <c r="G9" s="41"/>
      <c r="H9" s="38" t="s">
        <v>8</v>
      </c>
      <c r="I9" s="3"/>
      <c r="J9" s="3"/>
      <c r="K9" s="3"/>
      <c r="L9" s="3"/>
      <c r="M9" s="39">
        <f>+L10</f>
        <v>2229643.5</v>
      </c>
    </row>
    <row r="10" spans="2:13" ht="20.25">
      <c r="B10" s="40"/>
      <c r="C10" s="1" t="s">
        <v>3</v>
      </c>
      <c r="D10" s="1"/>
      <c r="E10" s="1"/>
      <c r="F10" s="29">
        <v>22666.56</v>
      </c>
      <c r="G10" s="41"/>
      <c r="H10" s="42"/>
      <c r="I10" s="5" t="s">
        <v>10</v>
      </c>
      <c r="J10" s="5"/>
      <c r="K10" s="5"/>
      <c r="L10" s="28">
        <v>2229643.5</v>
      </c>
      <c r="M10" s="43"/>
    </row>
    <row r="11" spans="2:13" ht="20.25">
      <c r="B11" s="40"/>
      <c r="C11" s="1" t="s">
        <v>35</v>
      </c>
      <c r="D11" s="1"/>
      <c r="E11" s="1"/>
      <c r="F11" s="29">
        <v>299.12</v>
      </c>
      <c r="G11" s="41"/>
      <c r="H11" s="44"/>
      <c r="I11" s="7"/>
      <c r="J11" s="7"/>
      <c r="K11" s="7"/>
      <c r="L11" s="30"/>
      <c r="M11" s="45"/>
    </row>
    <row r="12" spans="2:13" ht="20.25">
      <c r="B12" s="40"/>
      <c r="C12" s="1" t="s">
        <v>36</v>
      </c>
      <c r="D12" s="1"/>
      <c r="E12" s="1"/>
      <c r="F12" s="29">
        <v>3468995.77</v>
      </c>
      <c r="G12" s="41"/>
      <c r="H12" s="38" t="s">
        <v>37</v>
      </c>
      <c r="I12" s="3"/>
      <c r="J12" s="3"/>
      <c r="K12" s="3"/>
      <c r="L12" s="3"/>
      <c r="M12" s="39">
        <v>617307.32</v>
      </c>
    </row>
    <row r="13" spans="2:13" ht="20.25">
      <c r="B13" s="40"/>
      <c r="C13" s="1" t="s">
        <v>38</v>
      </c>
      <c r="D13" s="1"/>
      <c r="E13" s="1"/>
      <c r="F13" s="29">
        <v>745288.16</v>
      </c>
      <c r="G13" s="41"/>
      <c r="H13" s="40"/>
      <c r="I13" s="1"/>
      <c r="J13" s="1"/>
      <c r="K13" s="1"/>
      <c r="L13" s="29"/>
      <c r="M13" s="41"/>
    </row>
    <row r="14" spans="2:13" ht="20.25">
      <c r="B14" s="40"/>
      <c r="C14" s="1" t="s">
        <v>39</v>
      </c>
      <c r="D14" s="1"/>
      <c r="E14" s="1"/>
      <c r="F14" s="29">
        <v>226223.99</v>
      </c>
      <c r="G14" s="41"/>
      <c r="H14" s="38" t="s">
        <v>9</v>
      </c>
      <c r="I14" s="3"/>
      <c r="J14" s="3"/>
      <c r="K14" s="3"/>
      <c r="L14" s="3"/>
      <c r="M14" s="39">
        <f>SUM(L15:L16)</f>
        <v>511622.92</v>
      </c>
    </row>
    <row r="15" spans="2:13" ht="20.25">
      <c r="B15" s="40"/>
      <c r="C15" s="1" t="s">
        <v>40</v>
      </c>
      <c r="D15" s="1"/>
      <c r="E15" s="1"/>
      <c r="F15" s="29">
        <v>42556.75</v>
      </c>
      <c r="G15" s="41"/>
      <c r="H15" s="46"/>
      <c r="I15" s="5" t="s">
        <v>12</v>
      </c>
      <c r="J15" s="5"/>
      <c r="K15" s="5"/>
      <c r="L15" s="28">
        <v>504976.92</v>
      </c>
      <c r="M15" s="43"/>
    </row>
    <row r="16" spans="2:13" ht="20.25">
      <c r="B16" s="40"/>
      <c r="C16" s="1"/>
      <c r="D16" s="1"/>
      <c r="E16" s="1"/>
      <c r="F16" s="1"/>
      <c r="G16" s="41"/>
      <c r="H16" s="47"/>
      <c r="I16" s="1" t="s">
        <v>11</v>
      </c>
      <c r="J16" s="1"/>
      <c r="K16" s="1"/>
      <c r="L16" s="29">
        <v>6646</v>
      </c>
      <c r="M16" s="41"/>
    </row>
    <row r="17" spans="2:13" ht="20.25">
      <c r="B17" s="38" t="s">
        <v>41</v>
      </c>
      <c r="C17" s="3"/>
      <c r="D17" s="3"/>
      <c r="E17" s="3"/>
      <c r="F17" s="3"/>
      <c r="G17" s="39">
        <v>12764433.059999999</v>
      </c>
      <c r="H17" s="40"/>
      <c r="I17" s="1"/>
      <c r="J17" s="1"/>
      <c r="K17" s="1"/>
      <c r="L17" s="29"/>
      <c r="M17" s="41"/>
    </row>
    <row r="18" spans="2:13" ht="20.25">
      <c r="B18" s="40"/>
      <c r="C18" s="1"/>
      <c r="D18" s="1"/>
      <c r="E18" s="1"/>
      <c r="F18" s="1"/>
      <c r="G18" s="41"/>
      <c r="H18" s="59" t="s">
        <v>49</v>
      </c>
      <c r="I18" s="60"/>
      <c r="J18" s="60"/>
      <c r="K18" s="60"/>
      <c r="L18" s="61"/>
      <c r="M18" s="48">
        <f>+G30-M7-M9-M12-M14</f>
        <v>5641900.979999954</v>
      </c>
    </row>
    <row r="19" spans="2:13" ht="20.25">
      <c r="B19" s="38" t="s">
        <v>42</v>
      </c>
      <c r="C19" s="3"/>
      <c r="D19" s="3"/>
      <c r="E19" s="3"/>
      <c r="F19" s="3"/>
      <c r="G19" s="39">
        <f>+F20</f>
        <v>6224859.409999999</v>
      </c>
      <c r="H19" s="62"/>
      <c r="I19" s="63"/>
      <c r="J19" s="63"/>
      <c r="K19" s="63"/>
      <c r="L19" s="63"/>
      <c r="M19" s="49"/>
    </row>
    <row r="20" spans="2:13" ht="20.25">
      <c r="B20" s="40"/>
      <c r="C20" s="1" t="s">
        <v>5</v>
      </c>
      <c r="D20" s="1"/>
      <c r="E20" s="1"/>
      <c r="F20" s="29">
        <v>6224859.409999999</v>
      </c>
      <c r="G20" s="41"/>
      <c r="H20" s="40"/>
      <c r="I20" s="1"/>
      <c r="J20" s="1"/>
      <c r="K20" s="1"/>
      <c r="L20" s="1"/>
      <c r="M20" s="41"/>
    </row>
    <row r="21" spans="2:13" ht="20.25">
      <c r="B21" s="40"/>
      <c r="C21" s="1"/>
      <c r="D21" s="1"/>
      <c r="E21" s="1"/>
      <c r="F21" s="1"/>
      <c r="G21" s="41"/>
      <c r="H21" s="47"/>
      <c r="I21" s="1"/>
      <c r="J21" s="1"/>
      <c r="K21" s="1"/>
      <c r="L21" s="1"/>
      <c r="M21" s="41"/>
    </row>
    <row r="22" spans="2:13" ht="20.25">
      <c r="B22" s="38" t="s">
        <v>45</v>
      </c>
      <c r="C22" s="3"/>
      <c r="D22" s="3"/>
      <c r="E22" s="3"/>
      <c r="F22" s="3"/>
      <c r="G22" s="39">
        <v>1071959.52</v>
      </c>
      <c r="H22" s="40"/>
      <c r="I22" s="1"/>
      <c r="J22" s="1"/>
      <c r="K22" s="1"/>
      <c r="L22" s="29"/>
      <c r="M22" s="50"/>
    </row>
    <row r="23" spans="2:13" ht="19.5" customHeight="1">
      <c r="B23" s="40"/>
      <c r="C23" s="1"/>
      <c r="D23" s="1"/>
      <c r="E23" s="1"/>
      <c r="F23" s="29"/>
      <c r="G23" s="50"/>
      <c r="H23" s="40"/>
      <c r="I23" s="1"/>
      <c r="J23" s="1"/>
      <c r="K23" s="1"/>
      <c r="L23" s="29"/>
      <c r="M23" s="50"/>
    </row>
    <row r="24" spans="2:13" ht="19.5" customHeight="1">
      <c r="B24" s="38" t="s">
        <v>50</v>
      </c>
      <c r="C24" s="3"/>
      <c r="D24" s="3"/>
      <c r="E24" s="3"/>
      <c r="F24" s="34"/>
      <c r="G24" s="39">
        <v>55117.22</v>
      </c>
      <c r="H24" s="40"/>
      <c r="I24" s="1"/>
      <c r="J24" s="1"/>
      <c r="K24" s="1"/>
      <c r="L24" s="29"/>
      <c r="M24" s="50"/>
    </row>
    <row r="25" spans="2:13" ht="19.5" customHeight="1">
      <c r="B25" s="47"/>
      <c r="C25" s="1"/>
      <c r="D25" s="1"/>
      <c r="E25" s="1"/>
      <c r="F25" s="29"/>
      <c r="G25" s="41"/>
      <c r="H25" s="40"/>
      <c r="I25" s="1"/>
      <c r="J25" s="1"/>
      <c r="K25" s="1"/>
      <c r="L25" s="29"/>
      <c r="M25" s="50"/>
    </row>
    <row r="26" spans="2:13" ht="19.5" customHeight="1">
      <c r="B26" s="38" t="s">
        <v>51</v>
      </c>
      <c r="C26" s="3"/>
      <c r="D26" s="3"/>
      <c r="E26" s="3"/>
      <c r="F26" s="34"/>
      <c r="G26" s="39">
        <v>4387.24</v>
      </c>
      <c r="H26" s="40"/>
      <c r="I26" s="1"/>
      <c r="J26" s="1"/>
      <c r="K26" s="1"/>
      <c r="L26" s="29"/>
      <c r="M26" s="50"/>
    </row>
    <row r="27" spans="2:13" ht="19.5" customHeight="1">
      <c r="B27" s="47"/>
      <c r="C27" s="1"/>
      <c r="D27" s="1"/>
      <c r="E27" s="1"/>
      <c r="F27" s="29"/>
      <c r="G27" s="41"/>
      <c r="H27" s="40"/>
      <c r="I27" s="1"/>
      <c r="J27" s="1"/>
      <c r="K27" s="1"/>
      <c r="L27" s="29"/>
      <c r="M27" s="50"/>
    </row>
    <row r="28" spans="2:13" ht="19.5" customHeight="1">
      <c r="B28" s="38" t="s">
        <v>46</v>
      </c>
      <c r="C28" s="3"/>
      <c r="D28" s="3"/>
      <c r="E28" s="3"/>
      <c r="F28" s="34"/>
      <c r="G28" s="39">
        <v>397098.11</v>
      </c>
      <c r="H28" s="57"/>
      <c r="I28" s="58"/>
      <c r="J28" s="58"/>
      <c r="K28" s="58"/>
      <c r="L28" s="58"/>
      <c r="M28" s="51"/>
    </row>
    <row r="29" spans="2:13" ht="19.5" customHeight="1">
      <c r="B29" s="40"/>
      <c r="C29" s="1"/>
      <c r="D29" s="1"/>
      <c r="E29" s="1"/>
      <c r="F29" s="1"/>
      <c r="G29" s="50"/>
      <c r="H29" s="44"/>
      <c r="I29" s="7"/>
      <c r="J29" s="7"/>
      <c r="K29" s="7"/>
      <c r="L29" s="7"/>
      <c r="M29" s="52"/>
    </row>
    <row r="30" spans="2:13" ht="20.25">
      <c r="B30" s="53" t="s">
        <v>7</v>
      </c>
      <c r="C30" s="54"/>
      <c r="D30" s="54"/>
      <c r="E30" s="54"/>
      <c r="F30" s="55"/>
      <c r="G30" s="48">
        <f>SUM(G7:G29)</f>
        <v>63939747.55999996</v>
      </c>
      <c r="H30" s="53" t="s">
        <v>7</v>
      </c>
      <c r="I30" s="54"/>
      <c r="J30" s="54"/>
      <c r="K30" s="54"/>
      <c r="L30" s="55"/>
      <c r="M30" s="48">
        <f>SUM(M7:M29)</f>
        <v>63939747.55999996</v>
      </c>
    </row>
  </sheetData>
  <mergeCells count="8">
    <mergeCell ref="B30:F30"/>
    <mergeCell ref="H30:L30"/>
    <mergeCell ref="B2:M2"/>
    <mergeCell ref="B3:M3"/>
    <mergeCell ref="B4:M4"/>
    <mergeCell ref="H28:L28"/>
    <mergeCell ref="H18:L18"/>
    <mergeCell ref="H19:L19"/>
  </mergeCells>
  <printOptions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0"/>
  <sheetViews>
    <sheetView view="pageBreakPreview" zoomScale="90" zoomScaleNormal="75" zoomScaleSheetLayoutView="90" workbookViewId="0" topLeftCell="B11">
      <selection activeCell="B4" sqref="B4:M4"/>
    </sheetView>
  </sheetViews>
  <sheetFormatPr defaultColWidth="9.00390625" defaultRowHeight="12.75"/>
  <cols>
    <col min="2" max="2" width="2.375" style="0" customWidth="1"/>
    <col min="6" max="6" width="19.375" style="0" customWidth="1"/>
    <col min="7" max="7" width="28.375" style="0" bestFit="1" customWidth="1"/>
    <col min="8" max="8" width="2.375" style="0" customWidth="1"/>
    <col min="12" max="12" width="18.875" style="0" bestFit="1" customWidth="1"/>
    <col min="13" max="13" width="28.375" style="0" bestFit="1" customWidth="1"/>
  </cols>
  <sheetData>
    <row r="1" ht="8.25" customHeight="1"/>
    <row r="2" spans="2:13" ht="20.2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3" ht="20.25">
      <c r="B3" s="56" t="s">
        <v>13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3" ht="20.25">
      <c r="B4" s="56" t="s">
        <v>52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ht="13.5" thickBot="1"/>
    <row r="6" spans="2:13" ht="22.5" customHeight="1" thickTop="1">
      <c r="B6" s="9" t="s">
        <v>1</v>
      </c>
      <c r="C6" s="10"/>
      <c r="D6" s="10"/>
      <c r="E6" s="10"/>
      <c r="F6" s="10"/>
      <c r="G6" s="11" t="s">
        <v>14</v>
      </c>
      <c r="H6" s="9" t="s">
        <v>6</v>
      </c>
      <c r="I6" s="10"/>
      <c r="J6" s="10"/>
      <c r="K6" s="10"/>
      <c r="L6" s="10"/>
      <c r="M6" s="11" t="s">
        <v>14</v>
      </c>
    </row>
    <row r="7" spans="2:13" ht="20.25">
      <c r="B7" s="12" t="s">
        <v>33</v>
      </c>
      <c r="C7" s="3"/>
      <c r="D7" s="3"/>
      <c r="E7" s="3"/>
      <c r="F7" s="3"/>
      <c r="G7" s="13">
        <f>SUM(F8:F15)</f>
        <v>49897509.74999999</v>
      </c>
      <c r="H7" s="12" t="s">
        <v>34</v>
      </c>
      <c r="I7" s="3"/>
      <c r="J7" s="3"/>
      <c r="K7" s="3"/>
      <c r="L7" s="3"/>
      <c r="M7" s="13">
        <v>60874105.22</v>
      </c>
    </row>
    <row r="8" spans="2:13" ht="20.25">
      <c r="B8" s="14"/>
      <c r="C8" s="1" t="s">
        <v>2</v>
      </c>
      <c r="D8" s="1"/>
      <c r="E8" s="1"/>
      <c r="F8" s="29">
        <v>37198227.32999999</v>
      </c>
      <c r="G8" s="15"/>
      <c r="H8" s="14"/>
      <c r="I8" s="1"/>
      <c r="J8" s="1"/>
      <c r="K8" s="1"/>
      <c r="L8" s="29"/>
      <c r="M8" s="15"/>
    </row>
    <row r="9" spans="2:13" ht="20.25">
      <c r="B9" s="14"/>
      <c r="C9" s="1" t="s">
        <v>4</v>
      </c>
      <c r="D9" s="1"/>
      <c r="E9" s="1"/>
      <c r="F9" s="29">
        <v>7476248.179999999</v>
      </c>
      <c r="G9" s="15"/>
      <c r="H9" s="12" t="s">
        <v>8</v>
      </c>
      <c r="I9" s="3"/>
      <c r="J9" s="3"/>
      <c r="K9" s="3"/>
      <c r="L9" s="3"/>
      <c r="M9" s="13">
        <f>+L10</f>
        <v>1890065.24</v>
      </c>
    </row>
    <row r="10" spans="2:13" ht="20.25">
      <c r="B10" s="14"/>
      <c r="C10" s="1" t="s">
        <v>3</v>
      </c>
      <c r="D10" s="1"/>
      <c r="E10" s="1"/>
      <c r="F10" s="29">
        <v>42706.08</v>
      </c>
      <c r="G10" s="15"/>
      <c r="H10" s="19"/>
      <c r="I10" s="5" t="s">
        <v>10</v>
      </c>
      <c r="J10" s="5"/>
      <c r="K10" s="5"/>
      <c r="L10" s="28">
        <v>1890065.24</v>
      </c>
      <c r="M10" s="20"/>
    </row>
    <row r="11" spans="2:13" ht="20.25">
      <c r="B11" s="14"/>
      <c r="C11" s="1" t="s">
        <v>35</v>
      </c>
      <c r="D11" s="1"/>
      <c r="E11" s="1"/>
      <c r="F11" s="29">
        <v>0</v>
      </c>
      <c r="G11" s="15"/>
      <c r="H11" s="21"/>
      <c r="I11" s="7"/>
      <c r="J11" s="7"/>
      <c r="K11" s="7"/>
      <c r="L11" s="30"/>
      <c r="M11" s="22"/>
    </row>
    <row r="12" spans="2:13" ht="20.25">
      <c r="B12" s="14"/>
      <c r="C12" s="1" t="s">
        <v>36</v>
      </c>
      <c r="D12" s="1"/>
      <c r="E12" s="1"/>
      <c r="F12" s="29">
        <v>4033511.67</v>
      </c>
      <c r="G12" s="15"/>
      <c r="H12" s="12" t="s">
        <v>37</v>
      </c>
      <c r="I12" s="3"/>
      <c r="J12" s="3"/>
      <c r="K12" s="3"/>
      <c r="L12" s="3"/>
      <c r="M12" s="13">
        <v>596679.92</v>
      </c>
    </row>
    <row r="13" spans="2:13" ht="20.25">
      <c r="B13" s="14"/>
      <c r="C13" s="1" t="s">
        <v>38</v>
      </c>
      <c r="D13" s="1"/>
      <c r="E13" s="1"/>
      <c r="F13" s="29">
        <v>834810.35</v>
      </c>
      <c r="G13" s="15"/>
      <c r="H13" s="14"/>
      <c r="I13" s="1"/>
      <c r="J13" s="1"/>
      <c r="K13" s="1"/>
      <c r="L13" s="29"/>
      <c r="M13" s="15"/>
    </row>
    <row r="14" spans="2:13" ht="20.25">
      <c r="B14" s="14"/>
      <c r="C14" s="1" t="s">
        <v>39</v>
      </c>
      <c r="D14" s="1"/>
      <c r="E14" s="1"/>
      <c r="F14" s="29">
        <v>266459.68</v>
      </c>
      <c r="G14" s="15"/>
      <c r="H14" s="12" t="s">
        <v>9</v>
      </c>
      <c r="I14" s="3"/>
      <c r="J14" s="3"/>
      <c r="K14" s="3"/>
      <c r="L14" s="3"/>
      <c r="M14" s="13">
        <f>SUM(L15:L17)</f>
        <v>40551.729999999996</v>
      </c>
    </row>
    <row r="15" spans="2:13" ht="20.25">
      <c r="B15" s="14"/>
      <c r="C15" s="1" t="s">
        <v>40</v>
      </c>
      <c r="D15" s="1"/>
      <c r="E15" s="1"/>
      <c r="F15" s="29">
        <v>45546.46</v>
      </c>
      <c r="G15" s="15"/>
      <c r="H15" s="23"/>
      <c r="I15" s="5" t="s">
        <v>12</v>
      </c>
      <c r="J15" s="5"/>
      <c r="K15" s="5"/>
      <c r="L15" s="28">
        <v>30209.41</v>
      </c>
      <c r="M15" s="20"/>
    </row>
    <row r="16" spans="2:13" ht="20.25">
      <c r="B16" s="14"/>
      <c r="C16" s="1"/>
      <c r="D16" s="1"/>
      <c r="E16" s="1"/>
      <c r="F16" s="1"/>
      <c r="G16" s="15"/>
      <c r="H16" s="17"/>
      <c r="I16" s="1" t="s">
        <v>11</v>
      </c>
      <c r="J16" s="1"/>
      <c r="K16" s="1"/>
      <c r="L16" s="29">
        <v>4113.3</v>
      </c>
      <c r="M16" s="15"/>
    </row>
    <row r="17" spans="2:13" ht="20.25">
      <c r="B17" s="12" t="s">
        <v>41</v>
      </c>
      <c r="C17" s="3"/>
      <c r="D17" s="3"/>
      <c r="E17" s="3"/>
      <c r="F17" s="3"/>
      <c r="G17" s="13">
        <v>11317509.499999998</v>
      </c>
      <c r="H17" s="17"/>
      <c r="I17" s="1" t="s">
        <v>15</v>
      </c>
      <c r="J17" s="1"/>
      <c r="K17" s="1"/>
      <c r="L17" s="29">
        <v>6229.02</v>
      </c>
      <c r="M17" s="15"/>
    </row>
    <row r="18" spans="2:13" ht="20.25">
      <c r="B18" s="14"/>
      <c r="C18" s="1"/>
      <c r="D18" s="1"/>
      <c r="E18" s="1"/>
      <c r="F18" s="1"/>
      <c r="G18" s="15"/>
      <c r="H18" s="14"/>
      <c r="I18" s="1"/>
      <c r="J18" s="1"/>
      <c r="K18" s="1"/>
      <c r="L18" s="29"/>
      <c r="M18" s="15"/>
    </row>
    <row r="19" spans="2:13" ht="20.25">
      <c r="B19" s="12" t="s">
        <v>42</v>
      </c>
      <c r="C19" s="3"/>
      <c r="D19" s="3"/>
      <c r="E19" s="3"/>
      <c r="F19" s="3"/>
      <c r="G19" s="13">
        <f>+F20</f>
        <v>6907020.240000001</v>
      </c>
      <c r="H19" s="67" t="s">
        <v>53</v>
      </c>
      <c r="I19" s="60"/>
      <c r="J19" s="60"/>
      <c r="K19" s="60"/>
      <c r="L19" s="61"/>
      <c r="M19" s="33">
        <f>+G30-M7-M9-M12-M14</f>
        <v>6381345.769999996</v>
      </c>
    </row>
    <row r="20" spans="2:13" ht="20.25">
      <c r="B20" s="14"/>
      <c r="C20" s="1" t="s">
        <v>5</v>
      </c>
      <c r="D20" s="1"/>
      <c r="E20" s="1"/>
      <c r="F20" s="29">
        <v>6907020.240000001</v>
      </c>
      <c r="G20" s="15"/>
      <c r="H20" s="68"/>
      <c r="I20" s="63"/>
      <c r="J20" s="63"/>
      <c r="K20" s="63"/>
      <c r="L20" s="63"/>
      <c r="M20" s="24"/>
    </row>
    <row r="21" spans="2:13" ht="20.25">
      <c r="B21" s="14"/>
      <c r="C21" s="1"/>
      <c r="D21" s="1"/>
      <c r="E21" s="1"/>
      <c r="F21" s="1"/>
      <c r="G21" s="15"/>
      <c r="H21" s="14"/>
      <c r="I21" s="1"/>
      <c r="J21" s="1"/>
      <c r="K21" s="1"/>
      <c r="L21" s="1"/>
      <c r="M21" s="15"/>
    </row>
    <row r="22" spans="2:13" ht="20.25">
      <c r="B22" s="12" t="s">
        <v>45</v>
      </c>
      <c r="C22" s="3"/>
      <c r="D22" s="3"/>
      <c r="E22" s="3"/>
      <c r="F22" s="3"/>
      <c r="G22" s="13">
        <v>1099368.67</v>
      </c>
      <c r="H22" s="17"/>
      <c r="I22" s="1"/>
      <c r="J22" s="1"/>
      <c r="K22" s="1"/>
      <c r="L22" s="1"/>
      <c r="M22" s="15"/>
    </row>
    <row r="23" spans="2:13" ht="19.5" customHeight="1">
      <c r="B23" s="14"/>
      <c r="C23" s="1"/>
      <c r="D23" s="1"/>
      <c r="E23" s="1"/>
      <c r="F23" s="29"/>
      <c r="G23" s="16"/>
      <c r="H23" s="14"/>
      <c r="I23" s="1"/>
      <c r="J23" s="1"/>
      <c r="K23" s="1"/>
      <c r="L23" s="29"/>
      <c r="M23" s="16"/>
    </row>
    <row r="24" spans="2:13" ht="19.5" customHeight="1">
      <c r="B24" s="12" t="s">
        <v>50</v>
      </c>
      <c r="C24" s="3"/>
      <c r="D24" s="3"/>
      <c r="E24" s="3"/>
      <c r="F24" s="34"/>
      <c r="G24" s="13">
        <v>94638.4</v>
      </c>
      <c r="H24" s="14"/>
      <c r="I24" s="1"/>
      <c r="J24" s="1"/>
      <c r="K24" s="1"/>
      <c r="L24" s="29"/>
      <c r="M24" s="16"/>
    </row>
    <row r="25" spans="2:13" ht="19.5" customHeight="1">
      <c r="B25" s="17"/>
      <c r="C25" s="1"/>
      <c r="D25" s="1"/>
      <c r="E25" s="1"/>
      <c r="F25" s="29"/>
      <c r="G25" s="15"/>
      <c r="H25" s="14"/>
      <c r="I25" s="1"/>
      <c r="J25" s="1"/>
      <c r="K25" s="1"/>
      <c r="L25" s="29"/>
      <c r="M25" s="16"/>
    </row>
    <row r="26" spans="2:13" ht="19.5" customHeight="1">
      <c r="B26" s="12" t="s">
        <v>51</v>
      </c>
      <c r="C26" s="3"/>
      <c r="D26" s="3"/>
      <c r="E26" s="3"/>
      <c r="F26" s="34"/>
      <c r="G26" s="13">
        <v>877</v>
      </c>
      <c r="H26" s="14"/>
      <c r="I26" s="1"/>
      <c r="J26" s="1"/>
      <c r="K26" s="1"/>
      <c r="L26" s="29"/>
      <c r="M26" s="16"/>
    </row>
    <row r="27" spans="2:13" ht="19.5" customHeight="1">
      <c r="B27" s="17"/>
      <c r="C27" s="1"/>
      <c r="D27" s="1"/>
      <c r="E27" s="1"/>
      <c r="F27" s="29"/>
      <c r="G27" s="15"/>
      <c r="H27" s="14"/>
      <c r="I27" s="1"/>
      <c r="J27" s="1"/>
      <c r="K27" s="1"/>
      <c r="L27" s="29"/>
      <c r="M27" s="16"/>
    </row>
    <row r="28" spans="2:13" ht="19.5" customHeight="1">
      <c r="B28" s="12" t="s">
        <v>46</v>
      </c>
      <c r="C28" s="3"/>
      <c r="D28" s="3"/>
      <c r="E28" s="3"/>
      <c r="F28" s="34"/>
      <c r="G28" s="13">
        <v>465824.32</v>
      </c>
      <c r="H28" s="14"/>
      <c r="I28" s="1"/>
      <c r="J28" s="1"/>
      <c r="K28" s="1"/>
      <c r="L28" s="29"/>
      <c r="M28" s="16"/>
    </row>
    <row r="29" spans="2:13" ht="19.5" customHeight="1">
      <c r="B29" s="14"/>
      <c r="C29" s="1"/>
      <c r="D29" s="1"/>
      <c r="E29" s="1"/>
      <c r="F29" s="1"/>
      <c r="G29" s="16"/>
      <c r="H29" s="21"/>
      <c r="I29" s="7"/>
      <c r="J29" s="7"/>
      <c r="K29" s="7"/>
      <c r="L29" s="7"/>
      <c r="M29" s="35"/>
    </row>
    <row r="30" spans="2:13" ht="22.5" customHeight="1" thickBot="1">
      <c r="B30" s="64" t="s">
        <v>7</v>
      </c>
      <c r="C30" s="65"/>
      <c r="D30" s="65"/>
      <c r="E30" s="65"/>
      <c r="F30" s="66"/>
      <c r="G30" s="18">
        <f>SUM(G7:G29)</f>
        <v>69782747.88</v>
      </c>
      <c r="H30" s="64" t="s">
        <v>7</v>
      </c>
      <c r="I30" s="65"/>
      <c r="J30" s="65"/>
      <c r="K30" s="65"/>
      <c r="L30" s="66"/>
      <c r="M30" s="18">
        <f>SUM(M7:M29)</f>
        <v>69782747.88</v>
      </c>
    </row>
    <row r="31" ht="13.5" thickTop="1"/>
  </sheetData>
  <mergeCells count="7">
    <mergeCell ref="B30:F30"/>
    <mergeCell ref="H30:L30"/>
    <mergeCell ref="B2:M2"/>
    <mergeCell ref="B3:M3"/>
    <mergeCell ref="B4:M4"/>
    <mergeCell ref="H19:L19"/>
    <mergeCell ref="H20:L20"/>
  </mergeCells>
  <printOptions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2"/>
  <sheetViews>
    <sheetView view="pageBreakPreview" zoomScale="90" zoomScaleNormal="75" zoomScaleSheetLayoutView="90" workbookViewId="0" topLeftCell="B14">
      <selection activeCell="G30" sqref="G30"/>
    </sheetView>
  </sheetViews>
  <sheetFormatPr defaultColWidth="9.00390625" defaultRowHeight="12.75"/>
  <cols>
    <col min="2" max="2" width="2.375" style="0" customWidth="1"/>
    <col min="6" max="6" width="19.375" style="0" customWidth="1"/>
    <col min="7" max="7" width="28.375" style="0" bestFit="1" customWidth="1"/>
    <col min="8" max="8" width="2.375" style="0" customWidth="1"/>
    <col min="12" max="12" width="18.875" style="0" bestFit="1" customWidth="1"/>
    <col min="13" max="13" width="28.375" style="0" bestFit="1" customWidth="1"/>
  </cols>
  <sheetData>
    <row r="1" ht="8.25" customHeight="1"/>
    <row r="2" spans="2:13" ht="20.2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3" ht="20.25">
      <c r="B3" s="56" t="s">
        <v>13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3" ht="20.25">
      <c r="B4" s="56" t="s">
        <v>16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ht="13.5" thickBot="1"/>
    <row r="6" spans="2:13" ht="22.5" customHeight="1" thickTop="1">
      <c r="B6" s="9" t="s">
        <v>1</v>
      </c>
      <c r="C6" s="10"/>
      <c r="D6" s="10"/>
      <c r="E6" s="10"/>
      <c r="F6" s="10"/>
      <c r="G6" s="11" t="s">
        <v>14</v>
      </c>
      <c r="H6" s="9" t="s">
        <v>6</v>
      </c>
      <c r="I6" s="10"/>
      <c r="J6" s="10"/>
      <c r="K6" s="10"/>
      <c r="L6" s="10"/>
      <c r="M6" s="11" t="s">
        <v>14</v>
      </c>
    </row>
    <row r="7" spans="2:13" ht="20.25">
      <c r="B7" s="12" t="s">
        <v>31</v>
      </c>
      <c r="C7" s="3"/>
      <c r="D7" s="3"/>
      <c r="E7" s="3"/>
      <c r="F7" s="3"/>
      <c r="G7" s="13">
        <f>SUM(F8:F15)</f>
        <v>55992109.38999999</v>
      </c>
      <c r="H7" s="12" t="s">
        <v>24</v>
      </c>
      <c r="I7" s="3"/>
      <c r="J7" s="3"/>
      <c r="K7" s="3"/>
      <c r="L7" s="3"/>
      <c r="M7" s="13">
        <v>69171416.24</v>
      </c>
    </row>
    <row r="8" spans="2:13" ht="20.25">
      <c r="B8" s="14"/>
      <c r="C8" s="1" t="s">
        <v>2</v>
      </c>
      <c r="D8" s="1"/>
      <c r="E8" s="1"/>
      <c r="F8" s="2">
        <v>42006171.4</v>
      </c>
      <c r="G8" s="15"/>
      <c r="H8" s="14"/>
      <c r="I8" s="1"/>
      <c r="J8" s="1"/>
      <c r="K8" s="1"/>
      <c r="L8" s="2"/>
      <c r="M8" s="15"/>
    </row>
    <row r="9" spans="2:13" ht="20.25">
      <c r="B9" s="14"/>
      <c r="C9" s="1" t="s">
        <v>4</v>
      </c>
      <c r="D9" s="1"/>
      <c r="E9" s="1"/>
      <c r="F9" s="2">
        <v>8390156.01</v>
      </c>
      <c r="G9" s="15"/>
      <c r="H9" s="12" t="s">
        <v>8</v>
      </c>
      <c r="I9" s="3"/>
      <c r="J9" s="3"/>
      <c r="K9" s="3"/>
      <c r="L9" s="3"/>
      <c r="M9" s="13">
        <f>+L10</f>
        <v>3553688.26</v>
      </c>
    </row>
    <row r="10" spans="2:13" ht="20.25">
      <c r="B10" s="14"/>
      <c r="C10" s="1" t="s">
        <v>3</v>
      </c>
      <c r="D10" s="1"/>
      <c r="E10" s="1"/>
      <c r="F10" s="2">
        <v>41510.4</v>
      </c>
      <c r="G10" s="15"/>
      <c r="H10" s="19"/>
      <c r="I10" s="5" t="s">
        <v>10</v>
      </c>
      <c r="J10" s="5"/>
      <c r="K10" s="5"/>
      <c r="L10" s="6">
        <v>3553688.26</v>
      </c>
      <c r="M10" s="20"/>
    </row>
    <row r="11" spans="2:13" ht="20.25">
      <c r="B11" s="14"/>
      <c r="C11" s="1" t="s">
        <v>27</v>
      </c>
      <c r="D11" s="1"/>
      <c r="E11" s="1"/>
      <c r="F11" s="2">
        <v>4616093.69</v>
      </c>
      <c r="G11" s="15"/>
      <c r="H11" s="21"/>
      <c r="I11" s="7"/>
      <c r="J11" s="7"/>
      <c r="K11" s="7"/>
      <c r="L11" s="8"/>
      <c r="M11" s="22"/>
    </row>
    <row r="12" spans="2:13" ht="20.25">
      <c r="B12" s="14"/>
      <c r="C12" s="1" t="s">
        <v>28</v>
      </c>
      <c r="D12" s="1"/>
      <c r="E12" s="1"/>
      <c r="F12" s="2">
        <v>843767.89</v>
      </c>
      <c r="G12" s="15"/>
      <c r="H12" s="12" t="s">
        <v>25</v>
      </c>
      <c r="I12" s="3"/>
      <c r="J12" s="3"/>
      <c r="K12" s="3"/>
      <c r="L12" s="3"/>
      <c r="M12" s="13">
        <v>650886.01</v>
      </c>
    </row>
    <row r="13" spans="2:13" ht="20.25">
      <c r="B13" s="14"/>
      <c r="C13" s="1" t="s">
        <v>29</v>
      </c>
      <c r="D13" s="1"/>
      <c r="E13" s="1"/>
      <c r="F13" s="2">
        <v>41516.46</v>
      </c>
      <c r="G13" s="15"/>
      <c r="H13" s="14"/>
      <c r="I13" s="1"/>
      <c r="J13" s="1"/>
      <c r="K13" s="1"/>
      <c r="L13" s="2"/>
      <c r="M13" s="15"/>
    </row>
    <row r="14" spans="2:13" ht="20.25">
      <c r="B14" s="14"/>
      <c r="C14" s="1" t="s">
        <v>30</v>
      </c>
      <c r="D14" s="1"/>
      <c r="E14" s="1"/>
      <c r="F14" s="2">
        <v>52893.54</v>
      </c>
      <c r="G14" s="15"/>
      <c r="H14" s="12" t="s">
        <v>9</v>
      </c>
      <c r="I14" s="3"/>
      <c r="J14" s="3"/>
      <c r="K14" s="3"/>
      <c r="L14" s="3"/>
      <c r="M14" s="13">
        <f>SUM(L15:L17)</f>
        <v>48043.07</v>
      </c>
    </row>
    <row r="15" spans="2:13" ht="20.25">
      <c r="B15" s="14"/>
      <c r="C15" s="1"/>
      <c r="D15" s="1"/>
      <c r="E15" s="1"/>
      <c r="F15" s="2"/>
      <c r="G15" s="15"/>
      <c r="H15" s="23"/>
      <c r="I15" s="5" t="s">
        <v>12</v>
      </c>
      <c r="J15" s="5"/>
      <c r="K15" s="5"/>
      <c r="L15" s="6">
        <v>2000</v>
      </c>
      <c r="M15" s="20"/>
    </row>
    <row r="16" spans="2:13" ht="20.25">
      <c r="B16" s="14"/>
      <c r="C16" s="1"/>
      <c r="D16" s="1"/>
      <c r="E16" s="1"/>
      <c r="F16" s="1"/>
      <c r="G16" s="15"/>
      <c r="H16" s="17"/>
      <c r="I16" s="1" t="s">
        <v>11</v>
      </c>
      <c r="J16" s="1"/>
      <c r="K16" s="1"/>
      <c r="L16" s="2">
        <v>2488.94</v>
      </c>
      <c r="M16" s="15"/>
    </row>
    <row r="17" spans="2:13" ht="20.25">
      <c r="B17" s="12" t="s">
        <v>18</v>
      </c>
      <c r="C17" s="3"/>
      <c r="D17" s="3"/>
      <c r="E17" s="3"/>
      <c r="F17" s="3"/>
      <c r="G17" s="13">
        <v>11950975.64</v>
      </c>
      <c r="H17" s="17"/>
      <c r="I17" s="1" t="s">
        <v>15</v>
      </c>
      <c r="J17" s="1"/>
      <c r="K17" s="1"/>
      <c r="L17" s="2">
        <v>43554.13</v>
      </c>
      <c r="M17" s="15"/>
    </row>
    <row r="18" spans="2:13" ht="20.25">
      <c r="B18" s="14"/>
      <c r="C18" s="1"/>
      <c r="D18" s="1"/>
      <c r="E18" s="1"/>
      <c r="F18" s="1"/>
      <c r="G18" s="15"/>
      <c r="H18" s="14"/>
      <c r="I18" s="1"/>
      <c r="J18" s="1"/>
      <c r="K18" s="1"/>
      <c r="L18" s="2"/>
      <c r="M18" s="15"/>
    </row>
    <row r="19" spans="2:13" ht="20.25">
      <c r="B19" s="12" t="s">
        <v>19</v>
      </c>
      <c r="C19" s="3"/>
      <c r="D19" s="3"/>
      <c r="E19" s="3"/>
      <c r="F19" s="3"/>
      <c r="G19" s="13">
        <f>+F20</f>
        <v>7867781.69</v>
      </c>
      <c r="H19" s="12" t="s">
        <v>26</v>
      </c>
      <c r="I19" s="3"/>
      <c r="J19" s="3"/>
      <c r="K19" s="3"/>
      <c r="L19" s="3"/>
      <c r="M19" s="13">
        <v>9974633.28</v>
      </c>
    </row>
    <row r="20" spans="2:13" ht="20.25">
      <c r="B20" s="14"/>
      <c r="C20" s="1" t="s">
        <v>5</v>
      </c>
      <c r="D20" s="1"/>
      <c r="E20" s="1"/>
      <c r="F20" s="2">
        <v>7867781.69</v>
      </c>
      <c r="G20" s="15"/>
      <c r="H20" s="68"/>
      <c r="I20" s="63"/>
      <c r="J20" s="63"/>
      <c r="K20" s="63"/>
      <c r="L20" s="63"/>
      <c r="M20" s="24"/>
    </row>
    <row r="21" spans="2:13" ht="20.25">
      <c r="B21" s="14"/>
      <c r="C21" s="1"/>
      <c r="D21" s="1"/>
      <c r="E21" s="1"/>
      <c r="F21" s="1"/>
      <c r="G21" s="15"/>
      <c r="H21" s="14"/>
      <c r="I21" s="1"/>
      <c r="J21" s="1"/>
      <c r="K21" s="1"/>
      <c r="L21" s="1"/>
      <c r="M21" s="15"/>
    </row>
    <row r="22" spans="2:13" ht="20.25">
      <c r="B22" s="12" t="s">
        <v>17</v>
      </c>
      <c r="C22" s="3"/>
      <c r="D22" s="3"/>
      <c r="E22" s="3"/>
      <c r="F22" s="3"/>
      <c r="G22" s="13">
        <v>1286858.81</v>
      </c>
      <c r="H22" s="17"/>
      <c r="I22" s="1"/>
      <c r="J22" s="1"/>
      <c r="K22" s="1"/>
      <c r="L22" s="1"/>
      <c r="M22" s="15"/>
    </row>
    <row r="23" spans="2:13" ht="19.5" customHeight="1">
      <c r="B23" s="14"/>
      <c r="C23" s="1"/>
      <c r="D23" s="1"/>
      <c r="E23" s="1"/>
      <c r="F23" s="2"/>
      <c r="G23" s="16"/>
      <c r="H23" s="14"/>
      <c r="I23" s="1"/>
      <c r="J23" s="1"/>
      <c r="K23" s="1"/>
      <c r="L23" s="2"/>
      <c r="M23" s="16"/>
    </row>
    <row r="24" spans="2:13" ht="19.5" customHeight="1">
      <c r="B24" s="12" t="s">
        <v>20</v>
      </c>
      <c r="C24" s="3"/>
      <c r="D24" s="3"/>
      <c r="E24" s="3"/>
      <c r="F24" s="4"/>
      <c r="G24" s="13">
        <v>375130.97</v>
      </c>
      <c r="H24" s="14"/>
      <c r="I24" s="1"/>
      <c r="J24" s="1"/>
      <c r="K24" s="1"/>
      <c r="L24" s="2"/>
      <c r="M24" s="16"/>
    </row>
    <row r="25" spans="2:13" ht="19.5" customHeight="1">
      <c r="B25" s="17"/>
      <c r="C25" s="1"/>
      <c r="D25" s="1"/>
      <c r="E25" s="1"/>
      <c r="F25" s="2"/>
      <c r="G25" s="15"/>
      <c r="H25" s="14"/>
      <c r="I25" s="1"/>
      <c r="J25" s="1"/>
      <c r="K25" s="1"/>
      <c r="L25" s="2"/>
      <c r="M25" s="16"/>
    </row>
    <row r="26" spans="2:13" ht="19.5" customHeight="1">
      <c r="B26" s="12" t="s">
        <v>21</v>
      </c>
      <c r="C26" s="3"/>
      <c r="D26" s="3"/>
      <c r="E26" s="3"/>
      <c r="F26" s="4"/>
      <c r="G26" s="13">
        <v>299627.15</v>
      </c>
      <c r="H26" s="14"/>
      <c r="I26" s="1"/>
      <c r="J26" s="1"/>
      <c r="K26" s="1"/>
      <c r="L26" s="2"/>
      <c r="M26" s="16"/>
    </row>
    <row r="27" spans="2:13" ht="19.5" customHeight="1">
      <c r="B27" s="17"/>
      <c r="C27" s="1"/>
      <c r="D27" s="1"/>
      <c r="E27" s="1"/>
      <c r="F27" s="2"/>
      <c r="G27" s="15"/>
      <c r="H27" s="14"/>
      <c r="I27" s="1"/>
      <c r="J27" s="1"/>
      <c r="K27" s="1"/>
      <c r="L27" s="2"/>
      <c r="M27" s="16"/>
    </row>
    <row r="28" spans="2:13" ht="19.5" customHeight="1">
      <c r="B28" s="12" t="s">
        <v>22</v>
      </c>
      <c r="C28" s="3"/>
      <c r="D28" s="3"/>
      <c r="E28" s="3"/>
      <c r="F28" s="4"/>
      <c r="G28" s="13">
        <v>27881.86</v>
      </c>
      <c r="H28" s="14"/>
      <c r="I28" s="1"/>
      <c r="J28" s="1"/>
      <c r="K28" s="1"/>
      <c r="L28" s="2"/>
      <c r="M28" s="16"/>
    </row>
    <row r="29" spans="2:13" ht="19.5" customHeight="1">
      <c r="B29" s="14"/>
      <c r="C29" s="1"/>
      <c r="D29" s="1"/>
      <c r="E29" s="1"/>
      <c r="F29" s="1"/>
      <c r="G29" s="16"/>
      <c r="H29" s="14"/>
      <c r="I29" s="1"/>
      <c r="J29" s="1"/>
      <c r="K29" s="1"/>
      <c r="L29" s="1"/>
      <c r="M29" s="16"/>
    </row>
    <row r="30" spans="2:13" ht="19.5" customHeight="1">
      <c r="B30" s="12" t="s">
        <v>23</v>
      </c>
      <c r="C30" s="3"/>
      <c r="D30" s="3"/>
      <c r="E30" s="3"/>
      <c r="F30" s="4"/>
      <c r="G30" s="13">
        <f>M32-(G7+G17+G19+G22+G24+G26+G28)</f>
        <v>5598301.349999994</v>
      </c>
      <c r="H30" s="14"/>
      <c r="I30" s="1"/>
      <c r="J30" s="1"/>
      <c r="K30" s="1"/>
      <c r="L30" s="1"/>
      <c r="M30" s="16"/>
    </row>
    <row r="31" spans="2:13" ht="19.5" customHeight="1">
      <c r="B31" s="14"/>
      <c r="C31" s="1"/>
      <c r="D31" s="1"/>
      <c r="E31" s="1"/>
      <c r="F31" s="1"/>
      <c r="G31" s="25"/>
      <c r="H31" s="14"/>
      <c r="I31" s="1"/>
      <c r="J31" s="1"/>
      <c r="K31" s="1"/>
      <c r="L31" s="1"/>
      <c r="M31" s="16"/>
    </row>
    <row r="32" spans="2:13" ht="22.5" customHeight="1" thickBot="1">
      <c r="B32" s="64" t="s">
        <v>7</v>
      </c>
      <c r="C32" s="65"/>
      <c r="D32" s="65"/>
      <c r="E32" s="65"/>
      <c r="F32" s="66"/>
      <c r="G32" s="18">
        <f>SUM(G7:G30)</f>
        <v>83398666.86</v>
      </c>
      <c r="H32" s="64" t="s">
        <v>7</v>
      </c>
      <c r="I32" s="65"/>
      <c r="J32" s="65"/>
      <c r="K32" s="65"/>
      <c r="L32" s="66"/>
      <c r="M32" s="18">
        <f>SUM(M7:M29)</f>
        <v>83398666.86</v>
      </c>
    </row>
    <row r="33" ht="13.5" thickTop="1"/>
  </sheetData>
  <mergeCells count="6">
    <mergeCell ref="B32:F32"/>
    <mergeCell ref="H32:L32"/>
    <mergeCell ref="B2:M2"/>
    <mergeCell ref="B3:M3"/>
    <mergeCell ref="B4:M4"/>
    <mergeCell ref="H20:L20"/>
  </mergeCells>
  <printOptions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view="pageBreakPreview" zoomScale="90" zoomScaleNormal="75" zoomScaleSheetLayoutView="90" workbookViewId="0" topLeftCell="A11">
      <selection activeCell="A4" sqref="A4:L4"/>
    </sheetView>
  </sheetViews>
  <sheetFormatPr defaultColWidth="9.00390625" defaultRowHeight="12.75"/>
  <cols>
    <col min="1" max="1" width="2.375" style="0" customWidth="1"/>
    <col min="5" max="5" width="19.375" style="0" customWidth="1"/>
    <col min="6" max="6" width="28.375" style="0" bestFit="1" customWidth="1"/>
    <col min="7" max="7" width="2.375" style="0" customWidth="1"/>
    <col min="11" max="11" width="18.875" style="0" bestFit="1" customWidth="1"/>
    <col min="12" max="12" width="28.375" style="0" bestFit="1" customWidth="1"/>
  </cols>
  <sheetData>
    <row r="1" ht="8.25" customHeight="1"/>
    <row r="2" spans="1:12" ht="2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0.25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0.25">
      <c r="A4" s="56" t="s">
        <v>32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ht="13.5" thickBot="1"/>
    <row r="6" spans="1:12" ht="22.5" customHeight="1" thickTop="1">
      <c r="A6" s="9" t="s">
        <v>1</v>
      </c>
      <c r="B6" s="10"/>
      <c r="C6" s="10"/>
      <c r="D6" s="10"/>
      <c r="E6" s="10"/>
      <c r="F6" s="11" t="s">
        <v>14</v>
      </c>
      <c r="G6" s="9" t="s">
        <v>6</v>
      </c>
      <c r="H6" s="10"/>
      <c r="I6" s="10"/>
      <c r="J6" s="10"/>
      <c r="K6" s="10"/>
      <c r="L6" s="11" t="s">
        <v>14</v>
      </c>
    </row>
    <row r="7" spans="1:12" ht="20.25">
      <c r="A7" s="12" t="s">
        <v>33</v>
      </c>
      <c r="B7" s="3"/>
      <c r="C7" s="3"/>
      <c r="D7" s="3"/>
      <c r="E7" s="3"/>
      <c r="F7" s="13">
        <v>63079889.44</v>
      </c>
      <c r="G7" s="12" t="s">
        <v>34</v>
      </c>
      <c r="H7" s="3"/>
      <c r="I7" s="3"/>
      <c r="J7" s="3"/>
      <c r="K7" s="3"/>
      <c r="L7" s="13">
        <v>79457251.51</v>
      </c>
    </row>
    <row r="8" spans="1:12" ht="20.25">
      <c r="A8" s="14"/>
      <c r="B8" s="1" t="s">
        <v>2</v>
      </c>
      <c r="C8" s="1"/>
      <c r="D8" s="1"/>
      <c r="E8" s="26">
        <v>47690990.52</v>
      </c>
      <c r="F8" s="15"/>
      <c r="G8" s="14"/>
      <c r="H8" s="1"/>
      <c r="I8" s="1"/>
      <c r="J8" s="1"/>
      <c r="K8" s="27"/>
      <c r="L8" s="15"/>
    </row>
    <row r="9" spans="1:12" ht="20.25">
      <c r="A9" s="14"/>
      <c r="B9" s="1" t="s">
        <v>4</v>
      </c>
      <c r="C9" s="1"/>
      <c r="D9" s="1"/>
      <c r="E9" s="26">
        <v>9362157.09</v>
      </c>
      <c r="F9" s="15"/>
      <c r="G9" s="12" t="s">
        <v>8</v>
      </c>
      <c r="H9" s="3"/>
      <c r="I9" s="3"/>
      <c r="J9" s="3"/>
      <c r="K9" s="3"/>
      <c r="L9" s="13">
        <v>4831115.9</v>
      </c>
    </row>
    <row r="10" spans="1:12" ht="20.25">
      <c r="A10" s="14"/>
      <c r="B10" s="1" t="s">
        <v>3</v>
      </c>
      <c r="C10" s="1"/>
      <c r="D10" s="1"/>
      <c r="E10" s="26">
        <v>57101.52</v>
      </c>
      <c r="F10" s="15"/>
      <c r="G10" s="19"/>
      <c r="H10" s="5" t="s">
        <v>10</v>
      </c>
      <c r="I10" s="5"/>
      <c r="J10" s="5"/>
      <c r="K10" s="28"/>
      <c r="L10" s="20"/>
    </row>
    <row r="11" spans="1:12" ht="20.25">
      <c r="A11" s="14"/>
      <c r="B11" s="1" t="s">
        <v>35</v>
      </c>
      <c r="C11" s="1"/>
      <c r="D11" s="1"/>
      <c r="E11" s="29"/>
      <c r="F11" s="15"/>
      <c r="G11" s="21"/>
      <c r="H11" s="7"/>
      <c r="I11" s="7"/>
      <c r="J11" s="7"/>
      <c r="K11" s="30"/>
      <c r="L11" s="22"/>
    </row>
    <row r="12" spans="1:12" ht="20.25">
      <c r="A12" s="14"/>
      <c r="B12" s="1" t="s">
        <v>36</v>
      </c>
      <c r="C12" s="1"/>
      <c r="D12" s="1"/>
      <c r="E12" s="26">
        <v>5342952.54</v>
      </c>
      <c r="F12" s="15"/>
      <c r="G12" s="12" t="s">
        <v>37</v>
      </c>
      <c r="H12" s="3"/>
      <c r="I12" s="3"/>
      <c r="J12" s="3"/>
      <c r="K12" s="3"/>
      <c r="L12" s="13">
        <v>702242.21</v>
      </c>
    </row>
    <row r="13" spans="1:12" ht="20.25">
      <c r="A13" s="14"/>
      <c r="B13" s="1" t="s">
        <v>38</v>
      </c>
      <c r="C13" s="1"/>
      <c r="D13" s="1"/>
      <c r="E13" s="31">
        <v>545355.33</v>
      </c>
      <c r="F13" s="15"/>
      <c r="G13" s="14"/>
      <c r="H13" s="1"/>
      <c r="I13" s="1"/>
      <c r="J13" s="1"/>
      <c r="K13" s="29"/>
      <c r="L13" s="15"/>
    </row>
    <row r="14" spans="1:12" ht="20.25">
      <c r="A14" s="14"/>
      <c r="B14" s="1" t="s">
        <v>39</v>
      </c>
      <c r="C14" s="1"/>
      <c r="D14" s="1"/>
      <c r="E14" s="26">
        <v>944.25</v>
      </c>
      <c r="F14" s="15"/>
      <c r="G14" s="12" t="s">
        <v>9</v>
      </c>
      <c r="H14" s="3"/>
      <c r="I14" s="3"/>
      <c r="J14" s="3"/>
      <c r="K14" s="3"/>
      <c r="L14" s="13">
        <v>510694</v>
      </c>
    </row>
    <row r="15" spans="1:12" ht="20.25">
      <c r="A15" s="14"/>
      <c r="B15" s="1" t="s">
        <v>40</v>
      </c>
      <c r="C15" s="1"/>
      <c r="D15" s="1"/>
      <c r="E15" s="26">
        <v>80388.19</v>
      </c>
      <c r="F15" s="15"/>
      <c r="G15" s="23"/>
      <c r="H15" s="5"/>
      <c r="I15" s="5"/>
      <c r="J15" s="5"/>
      <c r="K15" s="28"/>
      <c r="L15" s="20"/>
    </row>
    <row r="16" spans="1:12" ht="20.25">
      <c r="A16" s="14"/>
      <c r="B16" s="1"/>
      <c r="C16" s="1"/>
      <c r="D16" s="1"/>
      <c r="E16" s="1"/>
      <c r="F16" s="15"/>
      <c r="G16" s="17"/>
      <c r="H16" s="1"/>
      <c r="I16" s="1"/>
      <c r="J16" s="1"/>
      <c r="K16" s="29"/>
      <c r="L16" s="15"/>
    </row>
    <row r="17" spans="1:12" ht="20.25">
      <c r="A17" s="12" t="s">
        <v>41</v>
      </c>
      <c r="B17" s="3"/>
      <c r="C17" s="3"/>
      <c r="D17" s="3"/>
      <c r="E17" s="3"/>
      <c r="F17" s="13">
        <v>11295804.620000001</v>
      </c>
      <c r="G17" s="17"/>
      <c r="H17" s="1"/>
      <c r="I17" s="1"/>
      <c r="J17" s="1"/>
      <c r="K17" s="29"/>
      <c r="L17" s="15"/>
    </row>
    <row r="18" spans="1:12" ht="20.25">
      <c r="A18" s="14"/>
      <c r="B18" s="1"/>
      <c r="C18" s="1"/>
      <c r="D18" s="1"/>
      <c r="E18" s="1"/>
      <c r="F18" s="15"/>
      <c r="G18" s="14"/>
      <c r="H18" s="1"/>
      <c r="I18" s="1"/>
      <c r="J18" s="1"/>
      <c r="K18" s="29"/>
      <c r="L18" s="15"/>
    </row>
    <row r="19" spans="1:12" ht="20.25">
      <c r="A19" s="12" t="s">
        <v>42</v>
      </c>
      <c r="B19" s="3"/>
      <c r="C19" s="3"/>
      <c r="D19" s="3"/>
      <c r="E19" s="3"/>
      <c r="F19" s="13">
        <v>9016552.030000001</v>
      </c>
      <c r="G19" s="67" t="s">
        <v>43</v>
      </c>
      <c r="H19" s="60"/>
      <c r="I19" s="60"/>
      <c r="J19" s="60"/>
      <c r="K19" s="61"/>
      <c r="L19" s="33"/>
    </row>
    <row r="20" spans="1:12" ht="20.25">
      <c r="A20" s="14"/>
      <c r="B20" s="1"/>
      <c r="C20" s="1"/>
      <c r="D20" s="1"/>
      <c r="E20" s="29"/>
      <c r="F20" s="15"/>
      <c r="G20" s="68"/>
      <c r="H20" s="63"/>
      <c r="I20" s="63"/>
      <c r="J20" s="63"/>
      <c r="K20" s="63"/>
      <c r="L20" s="24"/>
    </row>
    <row r="21" spans="1:12" ht="20.25">
      <c r="A21" s="14"/>
      <c r="B21" s="1"/>
      <c r="C21" s="1"/>
      <c r="D21" s="1"/>
      <c r="E21" s="1"/>
      <c r="F21" s="15"/>
      <c r="G21" s="67" t="s">
        <v>44</v>
      </c>
      <c r="H21" s="60"/>
      <c r="I21" s="60"/>
      <c r="J21" s="60"/>
      <c r="K21" s="61"/>
      <c r="L21" s="33">
        <f>+'[1]ar12'!F17</f>
        <v>11145970.250000002</v>
      </c>
    </row>
    <row r="22" spans="1:12" ht="20.25">
      <c r="A22" s="12" t="s">
        <v>45</v>
      </c>
      <c r="B22" s="3"/>
      <c r="C22" s="3"/>
      <c r="D22" s="3"/>
      <c r="E22" s="3"/>
      <c r="F22" s="13">
        <v>1510219.87</v>
      </c>
      <c r="G22" s="17"/>
      <c r="H22" s="1"/>
      <c r="I22" s="1"/>
      <c r="J22" s="1"/>
      <c r="K22" s="1"/>
      <c r="L22" s="15"/>
    </row>
    <row r="23" spans="1:12" ht="19.5" customHeight="1">
      <c r="A23" s="14"/>
      <c r="B23" s="1"/>
      <c r="C23" s="1"/>
      <c r="D23" s="1"/>
      <c r="E23" s="29"/>
      <c r="F23" s="16"/>
      <c r="G23" s="14"/>
      <c r="H23" s="1"/>
      <c r="L23" s="16"/>
    </row>
    <row r="24" spans="1:12" ht="19.5" customHeight="1">
      <c r="A24" s="17"/>
      <c r="B24" s="1"/>
      <c r="C24" s="1"/>
      <c r="D24" s="1"/>
      <c r="E24" s="29"/>
      <c r="F24" s="15"/>
      <c r="G24" s="14"/>
      <c r="H24" s="1"/>
      <c r="L24" s="16"/>
    </row>
    <row r="25" spans="1:12" ht="19.5" customHeight="1">
      <c r="A25" s="12" t="s">
        <v>46</v>
      </c>
      <c r="B25" s="3"/>
      <c r="C25" s="3"/>
      <c r="D25" s="3"/>
      <c r="E25" s="34"/>
      <c r="F25" s="13">
        <v>830767</v>
      </c>
      <c r="G25" s="14"/>
      <c r="H25" s="1"/>
      <c r="L25" s="16"/>
    </row>
    <row r="26" spans="1:12" ht="19.5" customHeight="1">
      <c r="A26" s="17"/>
      <c r="B26" s="1"/>
      <c r="C26" s="1"/>
      <c r="D26" s="1"/>
      <c r="E26" s="29"/>
      <c r="F26" s="15"/>
      <c r="G26" s="14"/>
      <c r="H26" s="1"/>
      <c r="L26" s="16"/>
    </row>
    <row r="27" spans="1:12" ht="19.5" customHeight="1">
      <c r="A27" s="12" t="s">
        <v>47</v>
      </c>
      <c r="B27" s="3"/>
      <c r="C27" s="3"/>
      <c r="D27" s="3"/>
      <c r="E27" s="34"/>
      <c r="F27" s="13">
        <f>L29-(F7+F17+F19+F22+F25)</f>
        <v>10914040.909999996</v>
      </c>
      <c r="G27" s="14"/>
      <c r="H27" s="1"/>
      <c r="I27" s="1"/>
      <c r="J27" s="1"/>
      <c r="K27" s="29"/>
      <c r="L27" s="16"/>
    </row>
    <row r="28" spans="1:12" ht="19.5" customHeight="1">
      <c r="A28" s="14"/>
      <c r="B28" s="1"/>
      <c r="C28" s="1"/>
      <c r="D28" s="1"/>
      <c r="E28" s="1"/>
      <c r="F28" s="16"/>
      <c r="G28" s="21"/>
      <c r="H28" s="7"/>
      <c r="I28" s="7"/>
      <c r="J28" s="7"/>
      <c r="K28" s="7"/>
      <c r="L28" s="35"/>
    </row>
    <row r="29" spans="1:12" ht="22.5" customHeight="1" thickBot="1">
      <c r="A29" s="64" t="s">
        <v>7</v>
      </c>
      <c r="B29" s="65"/>
      <c r="C29" s="65"/>
      <c r="D29" s="65"/>
      <c r="E29" s="66"/>
      <c r="F29" s="18">
        <f>SUM(F7:F28)</f>
        <v>96647273.87</v>
      </c>
      <c r="G29" s="64" t="s">
        <v>7</v>
      </c>
      <c r="H29" s="65"/>
      <c r="I29" s="65"/>
      <c r="J29" s="65"/>
      <c r="K29" s="66"/>
      <c r="L29" s="18">
        <f>SUM(L7:L28)</f>
        <v>96647273.87</v>
      </c>
    </row>
    <row r="30" ht="13.5" thickTop="1"/>
  </sheetData>
  <mergeCells count="8">
    <mergeCell ref="A29:E29"/>
    <mergeCell ref="G29:K29"/>
    <mergeCell ref="A2:L2"/>
    <mergeCell ref="A3:L3"/>
    <mergeCell ref="A4:L4"/>
    <mergeCell ref="G19:K19"/>
    <mergeCell ref="G20:K20"/>
    <mergeCell ref="G21:K21"/>
  </mergeCells>
  <printOptions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user19</dc:creator>
  <cp:keywords/>
  <dc:description/>
  <cp:lastModifiedBy>User1</cp:lastModifiedBy>
  <cp:lastPrinted>2012-01-17T15:18:44Z</cp:lastPrinted>
  <dcterms:created xsi:type="dcterms:W3CDTF">2007-02-09T07:56:54Z</dcterms:created>
  <dcterms:modified xsi:type="dcterms:W3CDTF">2013-06-17T13:17:13Z</dcterms:modified>
  <cp:category/>
  <cp:version/>
  <cp:contentType/>
  <cp:contentStatus/>
</cp:coreProperties>
</file>